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00" windowHeight="80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<sst xmlns="http://schemas.openxmlformats.org/spreadsheetml/2006/main" count="18" uniqueCount="17">
  <si>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angle</t>
  </si>
  <si>
    <t>Diff</t>
  </si>
  <si>
    <t>Hypotenuse</t>
  </si>
  <si>
    <t xml:space="preserve"> Hgt using Base</t>
  </si>
  <si>
    <t>Hgt using Hyp</t>
  </si>
  <si>
    <t>Max Diff</t>
  </si>
  <si>
    <t>Baseline Dist to trunk</t>
  </si>
  <si>
    <t>lateral leg of triangle</t>
  </si>
  <si>
    <t>Horizontal offset angle (a)</t>
  </si>
  <si>
    <t>Eye level baseline dist to trunk (D)</t>
  </si>
  <si>
    <t>Direct horizontal  distance to crown-point (L)</t>
  </si>
  <si>
    <t>Vertical angle from eye to crown point (A)</t>
  </si>
  <si>
    <t>Tree height measurement error (E)</t>
  </si>
  <si>
    <t>E = Tan(A) * [D - SQRT(D^2 + d^2 - 2 * D * d * Cos(90 - a)]</t>
  </si>
  <si>
    <t xml:space="preserve"> Calculated tree hgt using  distance to trunk (Ht)</t>
  </si>
  <si>
    <t>Calculated tree hgt using actual horizontal distance to crown point (Hh)</t>
  </si>
  <si>
    <t>Crown-point horizontal offset. distance (d)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</si>
</sst>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2" fillId="3" borderId="2" xfId="0" applyNumberFormat="1" applyFont="1" applyFill="1" applyBorder="1" applyAlignment="1">
      <alignment wrapText="1"/>
    </xf>
    <xf numFmtId="2" fontId="2" fillId="3" borderId="3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3" fillId="2" borderId="6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wrapText="1"/>
      <protection locked="0"/>
    </xf>
    <xf numFmtId="2" fontId="2" fillId="3" borderId="5" xfId="0" applyNumberFormat="1" applyFont="1" applyFill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0</xdr:rowOff>
    </xdr:from>
    <xdr:to>
      <xdr:col>10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48250" y="1295400"/>
          <a:ext cx="1209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9525</xdr:rowOff>
    </xdr:from>
    <xdr:to>
      <xdr:col>9</xdr:col>
      <xdr:colOff>600075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5067300" y="1628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248400" y="1295400"/>
          <a:ext cx="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9525</xdr:rowOff>
    </xdr:from>
    <xdr:to>
      <xdr:col>10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5067300" y="1628775"/>
          <a:ext cx="1181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5000625" y="19335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5</xdr:row>
      <xdr:rowOff>152400</xdr:rowOff>
    </xdr:from>
    <xdr:to>
      <xdr:col>9</xdr:col>
      <xdr:colOff>590550</xdr:colOff>
      <xdr:row>5</xdr:row>
      <xdr:rowOff>152400</xdr:rowOff>
    </xdr:to>
    <xdr:sp>
      <xdr:nvSpPr>
        <xdr:cNvPr id="6" name="Line 6"/>
        <xdr:cNvSpPr>
          <a:spLocks/>
        </xdr:cNvSpPr>
      </xdr:nvSpPr>
      <xdr:spPr>
        <a:xfrm flipH="1">
          <a:off x="5000625" y="12858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G27"/>
    </sheetView>
  </sheetViews>
  <sheetFormatPr defaultColWidth="9.140625" defaultRowHeight="12.75"/>
  <cols>
    <col min="1" max="1" width="9.421875" style="2" customWidth="1"/>
    <col min="2" max="2" width="12.140625" style="2" customWidth="1"/>
    <col min="3" max="3" width="12.140625" style="3" customWidth="1"/>
    <col min="4" max="4" width="7.140625" style="2" customWidth="1"/>
    <col min="5" max="5" width="9.57421875" style="2" customWidth="1"/>
    <col min="6" max="6" width="9.7109375" style="3" customWidth="1"/>
    <col min="7" max="7" width="6.140625" style="2" customWidth="1"/>
  </cols>
  <sheetData>
    <row r="1" spans="1:7" ht="38.25">
      <c r="A1" s="10" t="s">
        <v>6</v>
      </c>
      <c r="B1" s="10" t="s">
        <v>7</v>
      </c>
      <c r="C1" s="12" t="s">
        <v>2</v>
      </c>
      <c r="D1" s="10" t="s">
        <v>0</v>
      </c>
      <c r="E1" s="10" t="s">
        <v>3</v>
      </c>
      <c r="F1" s="12" t="s">
        <v>4</v>
      </c>
      <c r="G1" s="11" t="s">
        <v>1</v>
      </c>
    </row>
    <row r="2" spans="1:7" ht="12.75">
      <c r="A2" s="7">
        <v>67</v>
      </c>
      <c r="B2" s="7">
        <v>5</v>
      </c>
      <c r="C2" s="13">
        <f>SQRT(A2^2+B2^2)</f>
        <v>67.1863081289633</v>
      </c>
      <c r="D2" s="7">
        <v>45</v>
      </c>
      <c r="E2" s="7">
        <f aca="true" t="shared" si="0" ref="E2:E10">TAN(D2*PI()/180)*A2</f>
        <v>66.99999999999999</v>
      </c>
      <c r="F2" s="13">
        <f>TAN(D2*PI()/180)*C2</f>
        <v>67.18630812896329</v>
      </c>
      <c r="G2" s="5">
        <f>F2-E2</f>
        <v>0.1863081289633044</v>
      </c>
    </row>
    <row r="3" spans="1:7" ht="12.75">
      <c r="A3" s="7">
        <v>67</v>
      </c>
      <c r="B3" s="7">
        <v>10</v>
      </c>
      <c r="C3" s="13">
        <f>SQRT(A3^2+B3^2)</f>
        <v>67.7421582177598</v>
      </c>
      <c r="D3" s="7">
        <v>45</v>
      </c>
      <c r="E3" s="7">
        <f t="shared" si="0"/>
        <v>66.99999999999999</v>
      </c>
      <c r="F3" s="13">
        <f>TAN(D3*PI()/180)*C3</f>
        <v>67.74215821775978</v>
      </c>
      <c r="G3" s="5">
        <f>F3-E3</f>
        <v>0.7421582177597941</v>
      </c>
    </row>
    <row r="4" spans="1:7" ht="12.75">
      <c r="A4" s="7">
        <v>67</v>
      </c>
      <c r="B4" s="7">
        <v>15</v>
      </c>
      <c r="C4" s="13">
        <f>SQRT(A4^2+B4^2)</f>
        <v>68.65857557508748</v>
      </c>
      <c r="D4" s="7">
        <v>45</v>
      </c>
      <c r="E4" s="7">
        <f t="shared" si="0"/>
        <v>66.99999999999999</v>
      </c>
      <c r="F4" s="13">
        <f>TAN(D4*PI()/180)*C4</f>
        <v>68.65857557508747</v>
      </c>
      <c r="G4" s="5">
        <f>F4-E4</f>
        <v>1.6585755750874824</v>
      </c>
    </row>
    <row r="5" spans="1:7" ht="12.75">
      <c r="A5" s="7">
        <v>67</v>
      </c>
      <c r="B5" s="7">
        <v>20</v>
      </c>
      <c r="C5" s="13">
        <f>SQRT(A5^2+B5^2)</f>
        <v>69.92138442565336</v>
      </c>
      <c r="D5" s="7">
        <v>45</v>
      </c>
      <c r="E5" s="7">
        <f t="shared" si="0"/>
        <v>66.99999999999999</v>
      </c>
      <c r="F5" s="13">
        <f>TAN(D5*PI()/180)*C5</f>
        <v>69.92138442565334</v>
      </c>
      <c r="G5" s="5">
        <f>F5-E5</f>
        <v>2.9213844256533577</v>
      </c>
    </row>
    <row r="6" spans="1:7" ht="12.75">
      <c r="A6" s="7">
        <v>67</v>
      </c>
      <c r="B6" s="7">
        <v>25</v>
      </c>
      <c r="C6" s="13">
        <f>SQRT(A6^2+B6^2)</f>
        <v>71.5122367151245</v>
      </c>
      <c r="D6" s="7">
        <v>45</v>
      </c>
      <c r="E6" s="7">
        <f>TAN(D6*PI()/180)*A6</f>
        <v>66.99999999999999</v>
      </c>
      <c r="F6" s="13">
        <f>TAN(D6*PI()/180)*C6</f>
        <v>71.51223671512449</v>
      </c>
      <c r="G6" s="5">
        <f>F6-E6</f>
        <v>4.5122367151245015</v>
      </c>
    </row>
    <row r="7" spans="1:7" ht="12.75">
      <c r="A7" s="7">
        <v>75</v>
      </c>
      <c r="B7" s="7">
        <v>5</v>
      </c>
      <c r="C7" s="13">
        <f>SQRT(A7^2+B7^2)</f>
        <v>75.16648189186454</v>
      </c>
      <c r="D7" s="7">
        <v>45</v>
      </c>
      <c r="E7" s="7">
        <f t="shared" si="0"/>
        <v>74.99999999999999</v>
      </c>
      <c r="F7" s="13">
        <f>TAN(D7*PI()/180)*C7</f>
        <v>75.16648189186452</v>
      </c>
      <c r="G7" s="5">
        <f>F7-E7</f>
        <v>0.16648189186453521</v>
      </c>
    </row>
    <row r="8" spans="1:7" ht="12.75">
      <c r="A8" s="7">
        <v>75</v>
      </c>
      <c r="B8" s="7">
        <v>10</v>
      </c>
      <c r="C8" s="13">
        <f>SQRT(A8^2+B8^2)</f>
        <v>75.66372975210778</v>
      </c>
      <c r="D8" s="7">
        <v>45</v>
      </c>
      <c r="E8" s="7">
        <f t="shared" si="0"/>
        <v>74.99999999999999</v>
      </c>
      <c r="F8" s="13">
        <f>TAN(D8*PI()/180)*C8</f>
        <v>75.66372975210777</v>
      </c>
      <c r="G8" s="5">
        <f>F8-E8</f>
        <v>0.6637297521077841</v>
      </c>
    </row>
    <row r="9" spans="1:7" ht="12.75">
      <c r="A9" s="7">
        <v>75</v>
      </c>
      <c r="B9" s="7">
        <v>15</v>
      </c>
      <c r="C9" s="13">
        <f>SQRT(A9^2+B9^2)</f>
        <v>76.48529270389177</v>
      </c>
      <c r="D9" s="7">
        <v>45</v>
      </c>
      <c r="E9" s="7">
        <f t="shared" si="0"/>
        <v>74.99999999999999</v>
      </c>
      <c r="F9" s="13">
        <f>TAN(D9*PI()/180)*C9</f>
        <v>76.48529270389176</v>
      </c>
      <c r="G9" s="5">
        <f>F9-E9</f>
        <v>1.4852927038917727</v>
      </c>
    </row>
    <row r="10" spans="1:7" ht="12.75">
      <c r="A10" s="7">
        <v>75</v>
      </c>
      <c r="B10" s="7">
        <v>20</v>
      </c>
      <c r="C10" s="13">
        <f>SQRT(A10^2+B10^2)</f>
        <v>77.62087348130012</v>
      </c>
      <c r="D10" s="7">
        <v>45</v>
      </c>
      <c r="E10" s="7">
        <f t="shared" si="0"/>
        <v>74.99999999999999</v>
      </c>
      <c r="F10" s="13">
        <f>TAN(D10*PI()/180)*C10</f>
        <v>77.62087348130011</v>
      </c>
      <c r="G10" s="5">
        <f>F10-E10</f>
        <v>2.620873481300123</v>
      </c>
    </row>
    <row r="11" spans="1:7" ht="12.75">
      <c r="A11" s="7">
        <v>75</v>
      </c>
      <c r="B11" s="7">
        <v>25</v>
      </c>
      <c r="C11" s="13">
        <f>SQRT(A11^2+B11^2)</f>
        <v>79.05694150420949</v>
      </c>
      <c r="D11" s="7">
        <v>45</v>
      </c>
      <c r="E11" s="7">
        <f>TAN(D11*PI()/180)*A11</f>
        <v>74.99999999999999</v>
      </c>
      <c r="F11" s="13">
        <f>TAN(D11*PI()/180)*C11</f>
        <v>79.05694150420948</v>
      </c>
      <c r="G11" s="5">
        <f>F11-E11</f>
        <v>4.05694150420949</v>
      </c>
    </row>
    <row r="12" spans="1:7" ht="12.75">
      <c r="A12" s="7">
        <v>100</v>
      </c>
      <c r="B12" s="7">
        <v>5</v>
      </c>
      <c r="C12" s="13">
        <f>SQRT(A12^2+B12^2)</f>
        <v>100.12492197250393</v>
      </c>
      <c r="D12" s="7">
        <v>45</v>
      </c>
      <c r="E12" s="7">
        <f>TAN(D12*PI()/180)*A12</f>
        <v>99.99999999999999</v>
      </c>
      <c r="F12" s="13">
        <f>TAN(D12*PI()/180)*C12</f>
        <v>100.12492197250391</v>
      </c>
      <c r="G12" s="5">
        <f>F12-E12</f>
        <v>0.12492197250392678</v>
      </c>
    </row>
    <row r="13" spans="1:7" ht="12.75">
      <c r="A13" s="7">
        <v>100</v>
      </c>
      <c r="B13" s="7">
        <v>10</v>
      </c>
      <c r="C13" s="13">
        <f aca="true" t="shared" si="1" ref="C13:C20">SQRT(A13^2+B13^2)</f>
        <v>100.4987562112089</v>
      </c>
      <c r="D13" s="7">
        <v>45</v>
      </c>
      <c r="E13" s="7">
        <f>TAN(D13*PI()/180)*A13</f>
        <v>99.99999999999999</v>
      </c>
      <c r="F13" s="13">
        <f>TAN(D13*PI()/180)*C13</f>
        <v>100.49875621120889</v>
      </c>
      <c r="G13" s="5">
        <f>F13-E13</f>
        <v>0.49875621120889946</v>
      </c>
    </row>
    <row r="14" spans="1:7" ht="12.75">
      <c r="A14" s="7">
        <v>100</v>
      </c>
      <c r="B14" s="7">
        <v>15</v>
      </c>
      <c r="C14" s="13">
        <f t="shared" si="1"/>
        <v>101.11874208078342</v>
      </c>
      <c r="D14" s="7">
        <v>45</v>
      </c>
      <c r="E14" s="7">
        <f>TAN(D14*PI()/180)*A14</f>
        <v>99.99999999999999</v>
      </c>
      <c r="F14" s="13">
        <f>TAN(D14*PI()/180)*C14</f>
        <v>101.1187420807834</v>
      </c>
      <c r="G14" s="5">
        <f>F14-E14</f>
        <v>1.11874208078342</v>
      </c>
    </row>
    <row r="15" spans="1:7" ht="12.75">
      <c r="A15" s="7">
        <v>100</v>
      </c>
      <c r="B15" s="7">
        <v>20</v>
      </c>
      <c r="C15" s="13">
        <f t="shared" si="1"/>
        <v>101.9803902718557</v>
      </c>
      <c r="D15" s="7">
        <v>45</v>
      </c>
      <c r="E15" s="7">
        <f>TAN(D15*PI()/180)*A15</f>
        <v>99.99999999999999</v>
      </c>
      <c r="F15" s="13">
        <f>TAN(D15*PI()/180)*C15</f>
        <v>101.98039027185568</v>
      </c>
      <c r="G15" s="5">
        <f>F15-E15</f>
        <v>1.980390271855697</v>
      </c>
    </row>
    <row r="16" spans="1:7" ht="12.75">
      <c r="A16" s="7">
        <v>100</v>
      </c>
      <c r="B16" s="7">
        <v>25</v>
      </c>
      <c r="C16" s="13">
        <f t="shared" si="1"/>
        <v>103.07764064044152</v>
      </c>
      <c r="D16" s="7">
        <v>45</v>
      </c>
      <c r="E16" s="7">
        <f>TAN(D16*PI()/180)*A16</f>
        <v>99.99999999999999</v>
      </c>
      <c r="F16" s="13">
        <f>TAN(D16*PI()/180)*C16</f>
        <v>103.0776406404415</v>
      </c>
      <c r="G16" s="5">
        <f>F16-E16</f>
        <v>3.0776406404415155</v>
      </c>
    </row>
    <row r="17" spans="1:7" ht="12.75">
      <c r="A17" s="7">
        <v>125</v>
      </c>
      <c r="B17" s="7">
        <v>5</v>
      </c>
      <c r="C17" s="13">
        <f t="shared" si="1"/>
        <v>125.09996003196804</v>
      </c>
      <c r="D17" s="7">
        <v>45</v>
      </c>
      <c r="E17" s="7">
        <f>TAN(D17*PI()/180)*A17</f>
        <v>124.99999999999999</v>
      </c>
      <c r="F17" s="13">
        <f>TAN(D17*PI()/180)*C17</f>
        <v>125.09996003196802</v>
      </c>
      <c r="G17" s="5">
        <f>F17-E17</f>
        <v>0.09996003196803827</v>
      </c>
    </row>
    <row r="18" spans="1:7" ht="12.75">
      <c r="A18" s="7">
        <v>125</v>
      </c>
      <c r="B18" s="7">
        <f>B17+5</f>
        <v>10</v>
      </c>
      <c r="C18" s="13">
        <f t="shared" si="1"/>
        <v>125.39936203984452</v>
      </c>
      <c r="D18" s="7">
        <v>45</v>
      </c>
      <c r="E18" s="7">
        <f>TAN(D18*PI()/180)*A18</f>
        <v>124.99999999999999</v>
      </c>
      <c r="F18" s="13">
        <f>TAN(D18*PI()/180)*C18</f>
        <v>125.3993620398445</v>
      </c>
      <c r="G18" s="5">
        <f>F18-E18</f>
        <v>0.3993620398445188</v>
      </c>
    </row>
    <row r="19" spans="1:7" ht="12.75">
      <c r="A19" s="7">
        <v>125</v>
      </c>
      <c r="B19" s="7">
        <f>B18+5</f>
        <v>15</v>
      </c>
      <c r="C19" s="13">
        <f t="shared" si="1"/>
        <v>125.89678312014172</v>
      </c>
      <c r="D19" s="7">
        <v>45</v>
      </c>
      <c r="E19" s="7">
        <f>TAN(D19*PI()/180)*A19</f>
        <v>124.99999999999999</v>
      </c>
      <c r="F19" s="13">
        <f>TAN(D19*PI()/180)*C19</f>
        <v>125.8967831201417</v>
      </c>
      <c r="G19" s="5">
        <f>F19-E19</f>
        <v>0.8967831201417198</v>
      </c>
    </row>
    <row r="20" spans="1:7" ht="12.75">
      <c r="A20" s="7">
        <v>125</v>
      </c>
      <c r="B20" s="7">
        <f>B19+5</f>
        <v>20</v>
      </c>
      <c r="C20" s="13">
        <f t="shared" si="1"/>
        <v>126.58988901172162</v>
      </c>
      <c r="D20" s="7">
        <v>45</v>
      </c>
      <c r="E20" s="7">
        <f>TAN(D20*PI()/180)*A20</f>
        <v>124.99999999999999</v>
      </c>
      <c r="F20" s="13">
        <f>TAN(D20*PI()/180)*C20</f>
        <v>126.58988901172161</v>
      </c>
      <c r="G20" s="5">
        <f>F20-E20</f>
        <v>1.589889011721624</v>
      </c>
    </row>
    <row r="21" spans="1:7" ht="12.75">
      <c r="A21" s="7">
        <v>125</v>
      </c>
      <c r="B21" s="7">
        <f>B20+5</f>
        <v>25</v>
      </c>
      <c r="C21" s="13">
        <f>SQRT(A21^2+B21^2)</f>
        <v>127.47548783981962</v>
      </c>
      <c r="D21" s="7">
        <v>45</v>
      </c>
      <c r="E21" s="7">
        <f>TAN(D21*PI()/180)*A21</f>
        <v>124.99999999999999</v>
      </c>
      <c r="F21" s="13">
        <f>TAN(D21*PI()/180)*C21</f>
        <v>127.4754878398196</v>
      </c>
      <c r="G21" s="5">
        <f>F21-E21</f>
        <v>2.475487839819621</v>
      </c>
    </row>
    <row r="22" spans="1:7" ht="12.75">
      <c r="A22" s="7">
        <v>150</v>
      </c>
      <c r="B22" s="7">
        <v>5</v>
      </c>
      <c r="C22" s="13">
        <f>SQRT(A22^2+B22^2)</f>
        <v>150.08331019803634</v>
      </c>
      <c r="D22" s="7">
        <v>45</v>
      </c>
      <c r="E22" s="7">
        <f>TAN(D22*PI()/180)*A22</f>
        <v>149.99999999999997</v>
      </c>
      <c r="F22" s="13">
        <f>TAN(D22*PI()/180)*C22</f>
        <v>150.08331019803632</v>
      </c>
      <c r="G22" s="5">
        <f>F22-E22</f>
        <v>0.08331019803634376</v>
      </c>
    </row>
    <row r="23" spans="1:7" ht="12.75">
      <c r="A23" s="7">
        <v>150</v>
      </c>
      <c r="B23" s="7">
        <f>B22+5</f>
        <v>10</v>
      </c>
      <c r="C23" s="13">
        <f>SQRT(A23^2+B23^2)</f>
        <v>150.33296378372907</v>
      </c>
      <c r="D23" s="7">
        <v>45</v>
      </c>
      <c r="E23" s="7">
        <f>TAN(D23*PI()/180)*A23</f>
        <v>149.99999999999997</v>
      </c>
      <c r="F23" s="13">
        <f>TAN(D23*PI()/180)*C23</f>
        <v>150.33296378372904</v>
      </c>
      <c r="G23" s="5">
        <f>F23-E23</f>
        <v>0.33296378372907043</v>
      </c>
    </row>
    <row r="24" spans="1:7" ht="12.75">
      <c r="A24" s="7">
        <v>150</v>
      </c>
      <c r="B24" s="7">
        <f>B23+5</f>
        <v>15</v>
      </c>
      <c r="C24" s="13">
        <f>SQRT(A24^2+B24^2)</f>
        <v>150.74813431681335</v>
      </c>
      <c r="D24" s="7">
        <v>45</v>
      </c>
      <c r="E24" s="7">
        <f>TAN(D24*PI()/180)*A24</f>
        <v>149.99999999999997</v>
      </c>
      <c r="F24" s="13">
        <f>TAN(D24*PI()/180)*C24</f>
        <v>150.74813431681332</v>
      </c>
      <c r="G24" s="5">
        <f>F24-E24</f>
        <v>0.7481343168133492</v>
      </c>
    </row>
    <row r="25" spans="1:7" ht="12.75">
      <c r="A25" s="7">
        <v>150</v>
      </c>
      <c r="B25" s="7">
        <f>B24+5</f>
        <v>20</v>
      </c>
      <c r="C25" s="13">
        <f>SQRT(A25^2+B25^2)</f>
        <v>151.32745950421557</v>
      </c>
      <c r="D25" s="7">
        <v>45</v>
      </c>
      <c r="E25" s="7">
        <f>TAN(D25*PI()/180)*A25</f>
        <v>149.99999999999997</v>
      </c>
      <c r="F25" s="13">
        <f>TAN(D25*PI()/180)*C25</f>
        <v>151.32745950421554</v>
      </c>
      <c r="G25" s="5">
        <f>F25-E25</f>
        <v>1.3274595042155681</v>
      </c>
    </row>
    <row r="26" spans="1:7" ht="12.75">
      <c r="A26" s="8">
        <v>150</v>
      </c>
      <c r="B26" s="8">
        <f>B25+5</f>
        <v>25</v>
      </c>
      <c r="C26" s="14">
        <f>SQRT(A26^2+B26^2)</f>
        <v>152.0690632574555</v>
      </c>
      <c r="D26" s="8">
        <v>45</v>
      </c>
      <c r="E26" s="8">
        <f>TAN(D26*PI()/180)*A26</f>
        <v>149.99999999999997</v>
      </c>
      <c r="F26" s="14">
        <f>TAN(D26*PI()/180)*C26</f>
        <v>152.06906325745547</v>
      </c>
      <c r="G26" s="6">
        <f>F26-E26</f>
        <v>2.069063257455497</v>
      </c>
    </row>
    <row r="27" spans="1:7" ht="12.75">
      <c r="A27" s="9"/>
      <c r="B27" s="9"/>
      <c r="C27" s="15"/>
      <c r="D27" s="9"/>
      <c r="E27" s="9"/>
      <c r="F27" s="16" t="s">
        <v>5</v>
      </c>
      <c r="G27" s="4">
        <f>MAX(G2:G26)</f>
        <v>4.5122367151245015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J8" sqref="J8"/>
    </sheetView>
  </sheetViews>
  <sheetFormatPr defaultColWidth="9.140625" defaultRowHeight="12.75"/>
  <cols>
    <col min="2" max="2" width="10.7109375" style="0" customWidth="1"/>
    <col min="3" max="3" width="10.421875" style="0" customWidth="1"/>
    <col min="4" max="4" width="11.7109375" style="1" customWidth="1"/>
    <col min="5" max="5" width="9.140625" style="1" customWidth="1"/>
    <col min="6" max="6" width="10.7109375" style="1" customWidth="1"/>
    <col min="7" max="7" width="11.8515625" style="1" customWidth="1"/>
    <col min="8" max="8" width="13.421875" style="1" customWidth="1"/>
  </cols>
  <sheetData>
    <row r="1" spans="1:8" ht="12.75">
      <c r="A1" s="17" t="s">
        <v>13</v>
      </c>
      <c r="B1" s="18"/>
      <c r="C1" s="18"/>
      <c r="D1" s="21"/>
      <c r="E1" s="21"/>
      <c r="F1" s="21"/>
      <c r="G1" s="21"/>
      <c r="H1" s="22"/>
    </row>
    <row r="2" spans="1:8" ht="12.75">
      <c r="A2" s="19"/>
      <c r="B2" s="20"/>
      <c r="C2" s="20"/>
      <c r="D2" s="23"/>
      <c r="E2" s="23"/>
      <c r="F2" s="23"/>
      <c r="G2" s="23"/>
      <c r="H2" s="24"/>
    </row>
    <row r="3" spans="1:8" ht="102">
      <c r="A3" s="10" t="s">
        <v>9</v>
      </c>
      <c r="B3" s="10" t="s">
        <v>16</v>
      </c>
      <c r="C3" s="10" t="s">
        <v>8</v>
      </c>
      <c r="D3" s="12" t="s">
        <v>10</v>
      </c>
      <c r="E3" s="12" t="s">
        <v>11</v>
      </c>
      <c r="F3" s="12" t="s">
        <v>14</v>
      </c>
      <c r="G3" s="12" t="s">
        <v>15</v>
      </c>
      <c r="H3" s="25" t="s">
        <v>12</v>
      </c>
    </row>
    <row r="4" spans="1:8" ht="12.75">
      <c r="A4" s="26">
        <v>67</v>
      </c>
      <c r="B4" s="26">
        <v>5</v>
      </c>
      <c r="C4" s="26">
        <v>15</v>
      </c>
      <c r="D4" s="13">
        <f>SQRT(A4^2+B4^2-(2*A4*B4*COS((90-C4)*PI()/180)))</f>
        <v>65.88316355322739</v>
      </c>
      <c r="E4" s="28">
        <v>25</v>
      </c>
      <c r="F4" s="13">
        <f aca="true" t="shared" si="0" ref="F4:F13">TAN(E4*PI()/180)*A4</f>
        <v>31.242613096384904</v>
      </c>
      <c r="G4" s="13">
        <f aca="true" t="shared" si="1" ref="G4:G13">TAN(E4*PI()/180)*D4</f>
        <v>30.72182370834822</v>
      </c>
      <c r="H4" s="5">
        <f aca="true" t="shared" si="2" ref="H4:H13">G4-F4</f>
        <v>-0.5207893880366825</v>
      </c>
    </row>
    <row r="5" spans="1:8" ht="12.75">
      <c r="A5" s="26">
        <v>67</v>
      </c>
      <c r="B5" s="26">
        <v>10</v>
      </c>
      <c r="C5" s="26">
        <v>5</v>
      </c>
      <c r="D5" s="13">
        <f>SQRT(A5^2+B5^2-(2*A5*B5*COS((90-C5)*PI()/180)))</f>
        <v>66.87459386581827</v>
      </c>
      <c r="E5" s="28">
        <v>30</v>
      </c>
      <c r="F5" s="13">
        <f t="shared" si="0"/>
        <v>38.68246803570492</v>
      </c>
      <c r="G5" s="13">
        <f t="shared" si="1"/>
        <v>38.61006477037707</v>
      </c>
      <c r="H5" s="5">
        <f t="shared" si="2"/>
        <v>-0.07240326532784991</v>
      </c>
    </row>
    <row r="6" spans="1:8" ht="12.75">
      <c r="A6" s="26">
        <v>67</v>
      </c>
      <c r="B6" s="26">
        <v>15</v>
      </c>
      <c r="C6" s="26">
        <v>0</v>
      </c>
      <c r="D6" s="13">
        <f>SQRT(A6^2+B6^2-(2*A6*B6*COS((90-C6)*PI()/180)))</f>
        <v>68.65857557508748</v>
      </c>
      <c r="E6" s="28">
        <v>35</v>
      </c>
      <c r="F6" s="13">
        <f t="shared" si="0"/>
        <v>46.91390506005055</v>
      </c>
      <c r="G6" s="13">
        <f t="shared" si="1"/>
        <v>48.07525218041731</v>
      </c>
      <c r="H6" s="5">
        <f t="shared" si="2"/>
        <v>1.1613471203667558</v>
      </c>
    </row>
    <row r="7" spans="1:8" ht="12.75">
      <c r="A7" s="26">
        <v>67</v>
      </c>
      <c r="B7" s="26">
        <v>20</v>
      </c>
      <c r="C7" s="26">
        <v>-5</v>
      </c>
      <c r="D7" s="13">
        <f>SQRT(A7^2+B7^2-(2*A7*B7*COS((90-C7)*PI()/180)))</f>
        <v>71.57218307809065</v>
      </c>
      <c r="E7" s="28">
        <v>40</v>
      </c>
      <c r="F7" s="13">
        <f t="shared" si="0"/>
        <v>56.21967528887775</v>
      </c>
      <c r="G7" s="13">
        <f t="shared" si="1"/>
        <v>60.05619242337862</v>
      </c>
      <c r="H7" s="5">
        <f t="shared" si="2"/>
        <v>3.836517134500866</v>
      </c>
    </row>
    <row r="8" spans="1:8" ht="12.75">
      <c r="A8" s="26">
        <v>67</v>
      </c>
      <c r="B8" s="26">
        <v>25</v>
      </c>
      <c r="C8" s="26">
        <v>-15</v>
      </c>
      <c r="D8" s="13">
        <f>SQRT(A8^2+B8^2-(2*A8*B8*COS((90-C8)*PI()/180)))</f>
        <v>77.3372083869947</v>
      </c>
      <c r="E8" s="28">
        <v>45</v>
      </c>
      <c r="F8" s="13">
        <f t="shared" si="0"/>
        <v>66.99999999999999</v>
      </c>
      <c r="G8" s="13">
        <f t="shared" si="1"/>
        <v>77.33720838699469</v>
      </c>
      <c r="H8" s="5">
        <f t="shared" si="2"/>
        <v>10.337208386994703</v>
      </c>
    </row>
    <row r="9" spans="1:8" ht="12.75">
      <c r="A9" s="26">
        <v>75</v>
      </c>
      <c r="B9" s="26">
        <v>5</v>
      </c>
      <c r="C9" s="26">
        <v>15</v>
      </c>
      <c r="D9" s="13">
        <f aca="true" t="shared" si="3" ref="D9:D28">SQRT(A9^2+B9^2-(2*A9*B9*COS((90-C9)*PI()/180)))</f>
        <v>73.86396764440094</v>
      </c>
      <c r="E9" s="28">
        <v>45</v>
      </c>
      <c r="F9" s="13">
        <f t="shared" si="0"/>
        <v>74.99999999999999</v>
      </c>
      <c r="G9" s="13">
        <f t="shared" si="1"/>
        <v>73.86396764440093</v>
      </c>
      <c r="H9" s="5">
        <f t="shared" si="2"/>
        <v>-1.1360323555990561</v>
      </c>
    </row>
    <row r="10" spans="1:8" ht="12.75">
      <c r="A10" s="26">
        <v>75</v>
      </c>
      <c r="B10" s="26">
        <v>10</v>
      </c>
      <c r="C10" s="26">
        <v>5</v>
      </c>
      <c r="D10" s="13">
        <f t="shared" si="3"/>
        <v>74.79482860384475</v>
      </c>
      <c r="E10" s="28">
        <v>45</v>
      </c>
      <c r="F10" s="13">
        <f t="shared" si="0"/>
        <v>74.99999999999999</v>
      </c>
      <c r="G10" s="13">
        <f t="shared" si="1"/>
        <v>74.79482860384473</v>
      </c>
      <c r="H10" s="5">
        <f t="shared" si="2"/>
        <v>-0.20517139615525082</v>
      </c>
    </row>
    <row r="11" spans="1:8" ht="12.75">
      <c r="A11" s="26">
        <v>75</v>
      </c>
      <c r="B11" s="26">
        <v>15</v>
      </c>
      <c r="C11" s="26">
        <v>0</v>
      </c>
      <c r="D11" s="13">
        <f t="shared" si="3"/>
        <v>76.48529270389177</v>
      </c>
      <c r="E11" s="28">
        <v>45</v>
      </c>
      <c r="F11" s="13">
        <f t="shared" si="0"/>
        <v>74.99999999999999</v>
      </c>
      <c r="G11" s="13">
        <f t="shared" si="1"/>
        <v>76.48529270389176</v>
      </c>
      <c r="H11" s="5">
        <f t="shared" si="2"/>
        <v>1.4852927038917727</v>
      </c>
    </row>
    <row r="12" spans="1:8" ht="12.75">
      <c r="A12" s="26">
        <v>75</v>
      </c>
      <c r="B12" s="26">
        <v>20</v>
      </c>
      <c r="C12" s="26">
        <v>-5</v>
      </c>
      <c r="D12" s="13">
        <f t="shared" si="3"/>
        <v>79.28724505393647</v>
      </c>
      <c r="E12" s="28">
        <v>45</v>
      </c>
      <c r="F12" s="13">
        <f t="shared" si="0"/>
        <v>74.99999999999999</v>
      </c>
      <c r="G12" s="13">
        <f t="shared" si="1"/>
        <v>79.28724505393646</v>
      </c>
      <c r="H12" s="5">
        <f t="shared" si="2"/>
        <v>4.2872450539364735</v>
      </c>
    </row>
    <row r="13" spans="1:8" ht="12.75">
      <c r="A13" s="26">
        <v>75</v>
      </c>
      <c r="B13" s="26">
        <v>25</v>
      </c>
      <c r="C13" s="26">
        <v>-15</v>
      </c>
      <c r="D13" s="13">
        <f t="shared" si="3"/>
        <v>84.97394553117122</v>
      </c>
      <c r="E13" s="28">
        <v>45</v>
      </c>
      <c r="F13" s="13">
        <f t="shared" si="0"/>
        <v>74.99999999999999</v>
      </c>
      <c r="G13" s="13">
        <f t="shared" si="1"/>
        <v>84.97394553117121</v>
      </c>
      <c r="H13" s="5">
        <f t="shared" si="2"/>
        <v>9.973945531171225</v>
      </c>
    </row>
    <row r="14" spans="1:8" ht="12.75">
      <c r="A14" s="26">
        <v>100</v>
      </c>
      <c r="B14" s="26">
        <v>5</v>
      </c>
      <c r="C14" s="26">
        <v>15</v>
      </c>
      <c r="D14" s="13">
        <f t="shared" si="3"/>
        <v>98.82398977423185</v>
      </c>
      <c r="E14" s="28">
        <v>45</v>
      </c>
      <c r="F14" s="13">
        <f>TAN(E14*PI()/180)*A14</f>
        <v>99.99999999999999</v>
      </c>
      <c r="G14" s="13">
        <f>TAN(E14*PI()/180)*D14</f>
        <v>98.82398977423183</v>
      </c>
      <c r="H14" s="5">
        <f>G14-F14</f>
        <v>-1.1760102257681524</v>
      </c>
    </row>
    <row r="15" spans="1:8" ht="12.75">
      <c r="A15" s="26">
        <v>100</v>
      </c>
      <c r="B15" s="26">
        <v>10</v>
      </c>
      <c r="C15" s="26">
        <v>5</v>
      </c>
      <c r="D15" s="13">
        <f t="shared" si="3"/>
        <v>99.62774972117299</v>
      </c>
      <c r="E15" s="28">
        <v>45</v>
      </c>
      <c r="F15" s="13">
        <f aca="true" t="shared" si="4" ref="F15:F28">TAN(E15*PI()/180)*A15</f>
        <v>99.99999999999999</v>
      </c>
      <c r="G15" s="13">
        <f aca="true" t="shared" si="5" ref="G15:G28">TAN(E15*PI()/180)*D15</f>
        <v>99.62774972117298</v>
      </c>
      <c r="H15" s="5">
        <f aca="true" t="shared" si="6" ref="H15:H28">G15-F15</f>
        <v>-0.37225027882701056</v>
      </c>
    </row>
    <row r="16" spans="1:8" ht="12.75">
      <c r="A16" s="26">
        <v>100</v>
      </c>
      <c r="B16" s="26">
        <v>15</v>
      </c>
      <c r="C16" s="26">
        <v>0</v>
      </c>
      <c r="D16" s="13">
        <f t="shared" si="3"/>
        <v>101.11874208078342</v>
      </c>
      <c r="E16" s="28">
        <v>45</v>
      </c>
      <c r="F16" s="13">
        <f t="shared" si="4"/>
        <v>99.99999999999999</v>
      </c>
      <c r="G16" s="13">
        <f t="shared" si="5"/>
        <v>101.1187420807834</v>
      </c>
      <c r="H16" s="5">
        <f t="shared" si="6"/>
        <v>1.11874208078342</v>
      </c>
    </row>
    <row r="17" spans="1:8" ht="12.75">
      <c r="A17" s="26">
        <v>100</v>
      </c>
      <c r="B17" s="26">
        <v>20</v>
      </c>
      <c r="C17" s="26">
        <v>-5</v>
      </c>
      <c r="D17" s="13">
        <f t="shared" si="3"/>
        <v>103.67556593040923</v>
      </c>
      <c r="E17" s="28">
        <v>45</v>
      </c>
      <c r="F17" s="13">
        <f t="shared" si="4"/>
        <v>99.99999999999999</v>
      </c>
      <c r="G17" s="13">
        <f t="shared" si="5"/>
        <v>103.67556593040922</v>
      </c>
      <c r="H17" s="5">
        <f t="shared" si="6"/>
        <v>3.6755659304092347</v>
      </c>
    </row>
    <row r="18" spans="1:8" ht="12.75">
      <c r="A18" s="26">
        <v>100</v>
      </c>
      <c r="B18" s="26">
        <v>25</v>
      </c>
      <c r="C18" s="26">
        <v>-15</v>
      </c>
      <c r="D18" s="13">
        <f t="shared" si="3"/>
        <v>109.17460888646501</v>
      </c>
      <c r="E18" s="28">
        <v>45</v>
      </c>
      <c r="F18" s="13">
        <f t="shared" si="4"/>
        <v>99.99999999999999</v>
      </c>
      <c r="G18" s="13">
        <f t="shared" si="5"/>
        <v>109.174608886465</v>
      </c>
      <c r="H18" s="5">
        <f t="shared" si="6"/>
        <v>9.174608886465009</v>
      </c>
    </row>
    <row r="19" spans="1:8" ht="12.75">
      <c r="A19" s="26">
        <v>125</v>
      </c>
      <c r="B19" s="26">
        <v>5</v>
      </c>
      <c r="C19" s="26">
        <v>15</v>
      </c>
      <c r="D19" s="13">
        <f t="shared" si="3"/>
        <v>123.80014617770792</v>
      </c>
      <c r="E19" s="28">
        <v>45</v>
      </c>
      <c r="F19" s="13">
        <f t="shared" si="4"/>
        <v>124.99999999999999</v>
      </c>
      <c r="G19" s="13">
        <f t="shared" si="5"/>
        <v>123.8001461777079</v>
      </c>
      <c r="H19" s="5">
        <f t="shared" si="6"/>
        <v>-1.1998538222920843</v>
      </c>
    </row>
    <row r="20" spans="1:8" ht="12.75">
      <c r="A20" s="26">
        <v>125</v>
      </c>
      <c r="B20" s="26">
        <f>B19+5</f>
        <v>10</v>
      </c>
      <c r="C20" s="26">
        <v>5</v>
      </c>
      <c r="D20" s="13">
        <f t="shared" si="3"/>
        <v>124.52754973551376</v>
      </c>
      <c r="E20" s="28">
        <v>45</v>
      </c>
      <c r="F20" s="13">
        <f t="shared" si="4"/>
        <v>124.99999999999999</v>
      </c>
      <c r="G20" s="13">
        <f t="shared" si="5"/>
        <v>124.52754973551374</v>
      </c>
      <c r="H20" s="5">
        <f t="shared" si="6"/>
        <v>-0.47245026448624117</v>
      </c>
    </row>
    <row r="21" spans="1:8" ht="12.75">
      <c r="A21" s="26">
        <v>125</v>
      </c>
      <c r="B21" s="26">
        <f>B20+5</f>
        <v>15</v>
      </c>
      <c r="C21" s="26">
        <v>0</v>
      </c>
      <c r="D21" s="13">
        <f t="shared" si="3"/>
        <v>125.89678312014172</v>
      </c>
      <c r="E21" s="28">
        <v>45</v>
      </c>
      <c r="F21" s="13">
        <f t="shared" si="4"/>
        <v>124.99999999999999</v>
      </c>
      <c r="G21" s="13">
        <f t="shared" si="5"/>
        <v>125.8967831201417</v>
      </c>
      <c r="H21" s="5">
        <f t="shared" si="6"/>
        <v>0.8967831201417198</v>
      </c>
    </row>
    <row r="22" spans="1:8" ht="12.75">
      <c r="A22" s="26">
        <v>125</v>
      </c>
      <c r="B22" s="26">
        <f>B21+5</f>
        <v>20</v>
      </c>
      <c r="C22" s="26">
        <v>-5</v>
      </c>
      <c r="D22" s="13">
        <f t="shared" si="3"/>
        <v>128.29956630378098</v>
      </c>
      <c r="E22" s="28">
        <v>45</v>
      </c>
      <c r="F22" s="13">
        <f t="shared" si="4"/>
        <v>124.99999999999999</v>
      </c>
      <c r="G22" s="13">
        <f t="shared" si="5"/>
        <v>128.29956630378095</v>
      </c>
      <c r="H22" s="5">
        <f t="shared" si="6"/>
        <v>3.2995663037809635</v>
      </c>
    </row>
    <row r="23" spans="1:8" ht="12.75">
      <c r="A23" s="26">
        <v>125</v>
      </c>
      <c r="B23" s="26">
        <f>B22+5</f>
        <v>25</v>
      </c>
      <c r="C23" s="26">
        <v>-15</v>
      </c>
      <c r="D23" s="13">
        <f t="shared" si="3"/>
        <v>133.66981346545955</v>
      </c>
      <c r="E23" s="28">
        <v>45</v>
      </c>
      <c r="F23" s="13">
        <f t="shared" si="4"/>
        <v>124.99999999999999</v>
      </c>
      <c r="G23" s="13">
        <f t="shared" si="5"/>
        <v>133.66981346545953</v>
      </c>
      <c r="H23" s="5">
        <f t="shared" si="6"/>
        <v>8.66981346545954</v>
      </c>
    </row>
    <row r="24" spans="1:8" ht="12.75">
      <c r="A24" s="26">
        <v>150</v>
      </c>
      <c r="B24" s="26">
        <v>5</v>
      </c>
      <c r="C24" s="26">
        <v>15</v>
      </c>
      <c r="D24" s="13">
        <f t="shared" si="3"/>
        <v>148.78431178167347</v>
      </c>
      <c r="E24" s="28">
        <v>45</v>
      </c>
      <c r="F24" s="13">
        <f t="shared" si="4"/>
        <v>149.99999999999997</v>
      </c>
      <c r="G24" s="13">
        <f t="shared" si="5"/>
        <v>148.78431178167344</v>
      </c>
      <c r="H24" s="5">
        <f t="shared" si="6"/>
        <v>-1.2156882183265338</v>
      </c>
    </row>
    <row r="25" spans="1:8" ht="12.75">
      <c r="A25" s="26">
        <v>150</v>
      </c>
      <c r="B25" s="26">
        <f>B24+5</f>
        <v>10</v>
      </c>
      <c r="C25" s="26">
        <v>5</v>
      </c>
      <c r="D25" s="13">
        <f t="shared" si="3"/>
        <v>149.46080680819645</v>
      </c>
      <c r="E25" s="28">
        <v>45</v>
      </c>
      <c r="F25" s="13">
        <f t="shared" si="4"/>
        <v>149.99999999999997</v>
      </c>
      <c r="G25" s="13">
        <f t="shared" si="5"/>
        <v>149.46080680819642</v>
      </c>
      <c r="H25" s="5">
        <f t="shared" si="6"/>
        <v>-0.5391931918035482</v>
      </c>
    </row>
    <row r="26" spans="1:8" ht="12.75">
      <c r="A26" s="26">
        <v>150</v>
      </c>
      <c r="B26" s="26">
        <f>B25+5</f>
        <v>15</v>
      </c>
      <c r="C26" s="26">
        <v>0</v>
      </c>
      <c r="D26" s="13">
        <f t="shared" si="3"/>
        <v>150.74813431681335</v>
      </c>
      <c r="E26" s="28">
        <v>45</v>
      </c>
      <c r="F26" s="13">
        <f t="shared" si="4"/>
        <v>149.99999999999997</v>
      </c>
      <c r="G26" s="13">
        <f t="shared" si="5"/>
        <v>150.74813431681332</v>
      </c>
      <c r="H26" s="5">
        <f t="shared" si="6"/>
        <v>0.7481343168133492</v>
      </c>
    </row>
    <row r="27" spans="1:8" ht="12.75">
      <c r="A27" s="26">
        <v>150</v>
      </c>
      <c r="B27" s="26">
        <f>B26+5</f>
        <v>20</v>
      </c>
      <c r="C27" s="26">
        <v>-5</v>
      </c>
      <c r="D27" s="13">
        <f t="shared" si="3"/>
        <v>153.04553066485133</v>
      </c>
      <c r="E27" s="28">
        <v>45</v>
      </c>
      <c r="F27" s="13">
        <f t="shared" si="4"/>
        <v>149.99999999999997</v>
      </c>
      <c r="G27" s="13">
        <f t="shared" si="5"/>
        <v>153.0455306648513</v>
      </c>
      <c r="H27" s="5">
        <f t="shared" si="6"/>
        <v>3.045530664851327</v>
      </c>
    </row>
    <row r="28" spans="1:8" ht="12.75">
      <c r="A28" s="27">
        <v>150</v>
      </c>
      <c r="B28" s="27">
        <f>B27+5</f>
        <v>25</v>
      </c>
      <c r="C28" s="26">
        <v>-15</v>
      </c>
      <c r="D28" s="13">
        <f t="shared" si="3"/>
        <v>158.32290686526983</v>
      </c>
      <c r="E28" s="29">
        <v>45</v>
      </c>
      <c r="F28" s="14">
        <f t="shared" si="4"/>
        <v>149.99999999999997</v>
      </c>
      <c r="G28" s="14">
        <f t="shared" si="5"/>
        <v>158.3229068652698</v>
      </c>
      <c r="H28" s="6">
        <f t="shared" si="6"/>
        <v>8.322906865269829</v>
      </c>
    </row>
    <row r="29" spans="1:8" ht="12.75">
      <c r="A29" s="9"/>
      <c r="B29" s="9"/>
      <c r="C29" s="9"/>
      <c r="D29" s="15"/>
      <c r="E29" s="15"/>
      <c r="F29" s="15"/>
      <c r="G29" s="16" t="s">
        <v>5</v>
      </c>
      <c r="H29" s="4">
        <f>MAX(H4:H28)</f>
        <v>10.337208386994703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T. Leverett</dc:creator>
  <cp:keywords/>
  <dc:description/>
  <cp:lastModifiedBy>Robert T. Leverett</cp:lastModifiedBy>
  <dcterms:created xsi:type="dcterms:W3CDTF">2008-01-14T13:33:16Z</dcterms:created>
  <dcterms:modified xsi:type="dcterms:W3CDTF">2008-01-14T21:49:03Z</dcterms:modified>
  <cp:category/>
  <cp:version/>
  <cp:contentType/>
  <cp:contentStatus/>
</cp:coreProperties>
</file>